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35" windowHeight="8955" activeTab="0"/>
  </bookViews>
  <sheets>
    <sheet name="Template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<sst xmlns="http://schemas.openxmlformats.org/spreadsheetml/2006/main" count="155" uniqueCount="90">
  <si>
    <t>Orders From Google/AOL</t>
  </si>
  <si>
    <t>Date</t>
  </si>
  <si>
    <t>Number of Orders</t>
  </si>
  <si>
    <t>Order Value</t>
  </si>
  <si>
    <t>Orders from Google</t>
  </si>
  <si>
    <t>Revenue from Google</t>
  </si>
  <si>
    <t>Total Spent on Google</t>
  </si>
  <si>
    <t>% of orders from Google</t>
  </si>
  <si>
    <t>Ave. Google Order</t>
  </si>
  <si>
    <t>On Track to do this Month</t>
  </si>
  <si>
    <t>Orders from Overture</t>
  </si>
  <si>
    <t>Orders From Overture</t>
  </si>
  <si>
    <t>Revenue from Overture</t>
  </si>
  <si>
    <t>Total Spent on Overture</t>
  </si>
  <si>
    <t>Ave. Overture Order</t>
  </si>
  <si>
    <t>Google Click to Sale Conversion</t>
  </si>
  <si>
    <t>Overture Click to Sale Conversion</t>
  </si>
  <si>
    <t>est.</t>
  </si>
  <si>
    <t>Days included:</t>
  </si>
  <si>
    <t>Feb Monthly Pay Per Click Ad Sales</t>
  </si>
  <si>
    <t>Orders From DealTime</t>
  </si>
  <si>
    <t>Orders from DealTime</t>
  </si>
  <si>
    <t>DealTime Click to Sale Conversion</t>
  </si>
  <si>
    <t>Revenue from DealTime</t>
  </si>
  <si>
    <t>Total Spent on DealTime</t>
  </si>
  <si>
    <t>Days in Current month</t>
  </si>
  <si>
    <t>Total Clicks from Google</t>
  </si>
  <si>
    <t>Total Clicks from Overture</t>
  </si>
  <si>
    <t>Total Clicks from DealTime</t>
  </si>
  <si>
    <t>Average Cost per Click Google</t>
  </si>
  <si>
    <t>Average Cost per Click Overture</t>
  </si>
  <si>
    <t>Average Cost per Click DealTime</t>
  </si>
  <si>
    <t>% of orders from Overture</t>
  </si>
  <si>
    <t>% of orders from DealTime</t>
  </si>
  <si>
    <t>Ave. Dealtime Order</t>
  </si>
  <si>
    <t>Annual ROI with Customer Re-Visits</t>
  </si>
  <si>
    <t>ROI 1st Customer Order</t>
  </si>
  <si>
    <t>Annual Number of Customer Re-Visits</t>
  </si>
  <si>
    <t>Site Metrics</t>
  </si>
  <si>
    <t>Site Analytics</t>
  </si>
  <si>
    <t>Order Data</t>
  </si>
  <si>
    <t>#</t>
  </si>
  <si>
    <t>*These numbers are automatically generated</t>
  </si>
  <si>
    <t>Product Cost</t>
  </si>
  <si>
    <t>Profit Margin</t>
  </si>
  <si>
    <t>Total Clicks from FindWhat</t>
  </si>
  <si>
    <t>Average Cost per Click FindWhat</t>
  </si>
  <si>
    <t>Orders From FindWhat</t>
  </si>
  <si>
    <t>FindWhat Click to Sale Conversion</t>
  </si>
  <si>
    <t>Orders from FindWhat</t>
  </si>
  <si>
    <t>Revenue from FindWhat</t>
  </si>
  <si>
    <t>Total Spent on FindWhat</t>
  </si>
  <si>
    <t>% of orders from FindWhat</t>
  </si>
  <si>
    <t>Ave. FindWhat Order</t>
  </si>
  <si>
    <t>Total Clicks from "Search Engine 1"</t>
  </si>
  <si>
    <t>Orders From "Search Engine 4"</t>
  </si>
  <si>
    <t>Orders From "Search Engine 3"</t>
  </si>
  <si>
    <t>Orders From "Search Engine 2"</t>
  </si>
  <si>
    <t>Orders From "Search Engine 1"</t>
  </si>
  <si>
    <t>Average Cost per Click "Search Engine 4"</t>
  </si>
  <si>
    <t>Average Cost per Click "Search Engine 3"</t>
  </si>
  <si>
    <t>Average Cost per Click "Search Engine 2"</t>
  </si>
  <si>
    <t>Average Cost per Click "Search Engine 1"</t>
  </si>
  <si>
    <t>Total Clicks from "Search Engine 4"</t>
  </si>
  <si>
    <t>Total Clicks from "Search Engine 3"</t>
  </si>
  <si>
    <t>Total Clicks from "Search Engine 2"</t>
  </si>
  <si>
    <t>Orders from "Search Engine 1"</t>
  </si>
  <si>
    <t>Orders from "Search Engine 2"</t>
  </si>
  <si>
    <t>Orders from "Search Engine 3"</t>
  </si>
  <si>
    <t>Orders from "Search Engine 4"</t>
  </si>
  <si>
    <t xml:space="preserve"> "Search Engine 1" Click to Sale Conversion</t>
  </si>
  <si>
    <t xml:space="preserve"> "Search Engine 2" Click to Sale Conversion</t>
  </si>
  <si>
    <t xml:space="preserve"> "Search Engine 3" Click to Sale Conversion</t>
  </si>
  <si>
    <t xml:space="preserve"> "Search Engine 4" Click to Sale Conversion</t>
  </si>
  <si>
    <t>Revenue from  "Search Engine 1"</t>
  </si>
  <si>
    <t>Revenue from  "Search Engine 2"</t>
  </si>
  <si>
    <t xml:space="preserve">Revenue from  "Search Engine 3" </t>
  </si>
  <si>
    <t>Revenue from  "Search Engine 4"</t>
  </si>
  <si>
    <t>Total Spent on  "Search Engine 1"</t>
  </si>
  <si>
    <t>Total Spent on  "Search Engine 2"</t>
  </si>
  <si>
    <t>Total Spent on  "Search Engine 3"</t>
  </si>
  <si>
    <t>Total Spent on  "Search Engine 4"</t>
  </si>
  <si>
    <t>% of orders from  "Search Engine 1"</t>
  </si>
  <si>
    <t>% of orders from  "Search Engine 2"</t>
  </si>
  <si>
    <t>% of orders from  "Search Engine 3"</t>
  </si>
  <si>
    <t xml:space="preserve">% of orders from  "Search Engine 4" </t>
  </si>
  <si>
    <t>Ave.  "Search Engine 1" Order</t>
  </si>
  <si>
    <t>Ave.  "Search Engine" Order</t>
  </si>
  <si>
    <t>Ave.  "Search Engine"  Order</t>
  </si>
  <si>
    <t>© Copyright 2001 - 2003 by DTI. All Rights Reserved.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</si>
</sst>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2"/>
    </font>
    <font>
      <i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i/>
      <sz val="20"/>
      <name val="Arial"/>
      <family val="2"/>
    </font>
    <font>
      <sz val="8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0" fillId="0" borderId="0" xfId="0" applyNumberFormat="1" applyAlignment="1">
      <alignment/>
    </xf>
    <xf numFmtId="16" fontId="0" fillId="0" borderId="0" xfId="0" applyNumberFormat="1" applyFill="1" applyAlignment="1">
      <alignment/>
    </xf>
    <xf numFmtId="0" fontId="0" fillId="0" borderId="0" xfId="0" applyFill="1" applyAlignment="1">
      <alignment/>
    </xf>
    <xf numFmtId="44" fontId="0" fillId="0" borderId="0" xfId="17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9" fontId="6" fillId="0" borderId="0" xfId="21" applyFont="1" applyFill="1" applyAlignment="1">
      <alignment/>
    </xf>
    <xf numFmtId="0" fontId="6" fillId="0" borderId="0" xfId="0" applyFont="1" applyFill="1" applyAlignment="1">
      <alignment/>
    </xf>
    <xf numFmtId="164" fontId="6" fillId="0" borderId="0" xfId="15" applyNumberFormat="1" applyFont="1" applyFill="1" applyAlignment="1">
      <alignment/>
    </xf>
    <xf numFmtId="44" fontId="6" fillId="0" borderId="0" xfId="17" applyFont="1" applyFill="1" applyAlignment="1">
      <alignment/>
    </xf>
    <xf numFmtId="16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4" fontId="10" fillId="0" borderId="0" xfId="17" applyFont="1" applyFill="1" applyAlignment="1">
      <alignment/>
    </xf>
    <xf numFmtId="16" fontId="0" fillId="0" borderId="0" xfId="0" applyNumberFormat="1" applyBorder="1" applyAlignment="1">
      <alignment/>
    </xf>
    <xf numFmtId="0" fontId="0" fillId="2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4" fontId="0" fillId="2" borderId="0" xfId="17" applyFont="1" applyFill="1" applyBorder="1" applyAlignment="1">
      <alignment/>
    </xf>
    <xf numFmtId="44" fontId="0" fillId="2" borderId="0" xfId="17" applyNumberFormat="1" applyFill="1" applyBorder="1" applyAlignment="1">
      <alignment/>
    </xf>
    <xf numFmtId="0" fontId="0" fillId="2" borderId="0" xfId="0" applyFill="1" applyBorder="1" applyAlignment="1">
      <alignment/>
    </xf>
    <xf numFmtId="10" fontId="0" fillId="2" borderId="0" xfId="21" applyNumberFormat="1" applyFill="1" applyBorder="1" applyAlignment="1">
      <alignment/>
    </xf>
    <xf numFmtId="10" fontId="0" fillId="2" borderId="0" xfId="0" applyNumberFormat="1" applyFont="1" applyFill="1" applyBorder="1" applyAlignment="1">
      <alignment/>
    </xf>
    <xf numFmtId="44" fontId="0" fillId="2" borderId="0" xfId="17" applyNumberFormat="1" applyFont="1" applyFill="1" applyBorder="1" applyAlignment="1">
      <alignment/>
    </xf>
    <xf numFmtId="44" fontId="0" fillId="2" borderId="0" xfId="17" applyFont="1" applyFill="1" applyBorder="1" applyAlignment="1">
      <alignment/>
    </xf>
    <xf numFmtId="9" fontId="0" fillId="2" borderId="0" xfId="21" applyFont="1" applyFill="1" applyBorder="1" applyAlignment="1">
      <alignment/>
    </xf>
    <xf numFmtId="44" fontId="3" fillId="2" borderId="0" xfId="17" applyFont="1" applyFill="1" applyBorder="1" applyAlignment="1">
      <alignment/>
    </xf>
    <xf numFmtId="44" fontId="3" fillId="0" borderId="0" xfId="17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2" borderId="0" xfId="2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43" fontId="6" fillId="0" borderId="0" xfId="15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2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3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3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3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3</xdr:row>
      <xdr:rowOff>85725</xdr:rowOff>
    </xdr:from>
    <xdr:to>
      <xdr:col>5</xdr:col>
      <xdr:colOff>1247775</xdr:colOff>
      <xdr:row>11</xdr:row>
      <xdr:rowOff>66675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14325" y="571500"/>
          <a:ext cx="620077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Pay-Per-Click Analysis Template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Here is how to use this spreadsheet:
1. Enter your site metrics. These numbers should come from your measurment tool (like webtrends).
2. Enter your order data.
3. Review your Analytics (These should be generated automatically).
 </a:t>
          </a:r>
        </a:p>
      </xdr:txBody>
    </xdr:sp>
    <xdr:clientData/>
  </xdr:twoCellAnchor>
  <xdr:twoCellAnchor>
    <xdr:from>
      <xdr:col>0</xdr:col>
      <xdr:colOff>1666875</xdr:colOff>
      <xdr:row>12</xdr:row>
      <xdr:rowOff>19050</xdr:rowOff>
    </xdr:from>
    <xdr:to>
      <xdr:col>0</xdr:col>
      <xdr:colOff>2076450</xdr:colOff>
      <xdr:row>14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666875" y="1962150"/>
          <a:ext cx="4095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1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1666875</xdr:colOff>
      <xdr:row>28</xdr:row>
      <xdr:rowOff>19050</xdr:rowOff>
    </xdr:from>
    <xdr:to>
      <xdr:col>0</xdr:col>
      <xdr:colOff>2114550</xdr:colOff>
      <xdr:row>30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666875" y="4762500"/>
          <a:ext cx="447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1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276225</xdr:colOff>
      <xdr:row>12</xdr:row>
      <xdr:rowOff>28575</xdr:rowOff>
    </xdr:from>
    <xdr:to>
      <xdr:col>4</xdr:col>
      <xdr:colOff>704850</xdr:colOff>
      <xdr:row>14</xdr:row>
      <xdr:rowOff>9525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781550" y="1971675"/>
          <a:ext cx="4286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1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180975</xdr:colOff>
      <xdr:row>52</xdr:row>
      <xdr:rowOff>9525</xdr:rowOff>
    </xdr:from>
    <xdr:to>
      <xdr:col>6</xdr:col>
      <xdr:colOff>828675</xdr:colOff>
      <xdr:row>71</xdr:row>
      <xdr:rowOff>66675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48300" y="8867775"/>
          <a:ext cx="3190875" cy="3257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This is what you should learn from this report: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Which Search Engines are profitable?
2. Which Search Engines will pay for themselves 
    within 30 days?
3. Which Search Engines merit more funds?
4. Which Search Engines need special attention?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You may want to watch for: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1, Unusually high average sale value (You may have a 
    high one-time order)
2. Unusually low conversion ratios. (You may have a   
    problem with your page or your traffic quality)
3. Unusually high click from a given engine (They may    
    have taken on a new, low-quality partner.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3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3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3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4</xdr:row>
      <xdr:rowOff>0</xdr:rowOff>
    </xdr:from>
    <xdr:to>
      <xdr:col>6</xdr:col>
      <xdr:colOff>66675</xdr:colOff>
      <xdr:row>11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14325" y="647700"/>
          <a:ext cx="726757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Here is how to use this spreadsheet:
1. Enter your site metrics. These numbers should come from your measurment tool (like webtrends).
2. Enter your order data.
3. Review your Analytics (They should be generated automatically).
 </a:t>
          </a:r>
        </a:p>
      </xdr:txBody>
    </xdr:sp>
    <xdr:clientData/>
  </xdr:twoCellAnchor>
  <xdr:twoCellAnchor>
    <xdr:from>
      <xdr:col>0</xdr:col>
      <xdr:colOff>1609725</xdr:colOff>
      <xdr:row>13</xdr:row>
      <xdr:rowOff>19050</xdr:rowOff>
    </xdr:from>
    <xdr:to>
      <xdr:col>0</xdr:col>
      <xdr:colOff>2019300</xdr:colOff>
      <xdr:row>14</xdr:row>
      <xdr:rowOff>152400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609725" y="2124075"/>
          <a:ext cx="4095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1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1609725</xdr:colOff>
      <xdr:row>30</xdr:row>
      <xdr:rowOff>19050</xdr:rowOff>
    </xdr:from>
    <xdr:to>
      <xdr:col>0</xdr:col>
      <xdr:colOff>2019300</xdr:colOff>
      <xdr:row>32</xdr:row>
      <xdr:rowOff>9525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609725" y="4981575"/>
          <a:ext cx="4095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1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133350</xdr:colOff>
      <xdr:row>13</xdr:row>
      <xdr:rowOff>9525</xdr:rowOff>
    </xdr:from>
    <xdr:to>
      <xdr:col>4</xdr:col>
      <xdr:colOff>542925</xdr:colOff>
      <xdr:row>14</xdr:row>
      <xdr:rowOff>123825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705350" y="2114550"/>
          <a:ext cx="4095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1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74"/>
  <sheetViews>
    <sheetView tabSelected="1" workbookViewId="0" topLeftCell="A49">
      <selection activeCell="B77" sqref="B77"/>
    </sheetView>
  </sheetViews>
  <sheetFormatPr defaultColWidth="9.140625" defaultRowHeight="12.75"/>
  <cols>
    <col min="1" max="1" width="36.8515625" style="0" customWidth="1"/>
    <col min="2" max="2" width="8.28125" style="0" customWidth="1"/>
    <col min="3" max="3" width="11.57421875" style="0" customWidth="1"/>
    <col min="4" max="4" width="10.8515625" style="0" bestFit="1" customWidth="1"/>
    <col min="5" max="5" width="11.421875" style="0" customWidth="1"/>
    <col min="6" max="6" width="38.140625" style="0" customWidth="1"/>
    <col min="7" max="7" width="12.57421875" style="0" customWidth="1"/>
    <col min="8" max="8" width="11.28125" style="0" customWidth="1"/>
  </cols>
  <sheetData>
    <row r="5" spans="1:7" ht="12.75">
      <c r="A5" s="3"/>
      <c r="B5" s="3"/>
      <c r="C5" s="3"/>
      <c r="D5" s="3"/>
      <c r="E5" s="3"/>
      <c r="F5" s="3"/>
      <c r="G5" s="3"/>
    </row>
    <row r="6" spans="1:7" ht="12.75">
      <c r="A6" s="3"/>
      <c r="C6" s="3"/>
      <c r="D6" s="3"/>
      <c r="E6" s="3"/>
      <c r="F6" s="3"/>
      <c r="G6" s="3"/>
    </row>
    <row r="7" spans="6:7" ht="12.75">
      <c r="F7" s="3"/>
      <c r="G7" s="3"/>
    </row>
    <row r="8" spans="6:7" ht="12.75">
      <c r="F8" s="3"/>
      <c r="G8" s="3"/>
    </row>
    <row r="9" spans="6:7" ht="12.75">
      <c r="F9" s="3"/>
      <c r="G9" s="3"/>
    </row>
    <row r="10" spans="6:7" ht="12.75">
      <c r="F10" s="3"/>
      <c r="G10" s="3"/>
    </row>
    <row r="11" spans="6:7" ht="12.75">
      <c r="F11" s="3"/>
      <c r="G11" s="3"/>
    </row>
    <row r="12" spans="6:7" ht="12.75">
      <c r="F12" s="3"/>
      <c r="G12" s="3"/>
    </row>
    <row r="13" spans="2:8" ht="18">
      <c r="B13" s="1"/>
      <c r="F13" s="41" t="s">
        <v>39</v>
      </c>
      <c r="G13" s="42"/>
      <c r="H13" s="43"/>
    </row>
    <row r="14" spans="2:8" ht="13.5" customHeight="1">
      <c r="B14" s="34" t="s">
        <v>38</v>
      </c>
      <c r="F14" s="44" t="s">
        <v>42</v>
      </c>
      <c r="G14" s="24"/>
      <c r="H14" s="43"/>
    </row>
    <row r="15" spans="1:8" ht="13.5" customHeight="1">
      <c r="A15" s="6"/>
      <c r="B15" s="6"/>
      <c r="C15" s="6"/>
      <c r="D15" s="6"/>
      <c r="F15" s="43"/>
      <c r="G15" s="38"/>
      <c r="H15" s="21"/>
    </row>
    <row r="16" spans="1:8" ht="13.5" customHeight="1">
      <c r="A16" s="8" t="s">
        <v>43</v>
      </c>
      <c r="B16" s="12">
        <v>0</v>
      </c>
      <c r="C16" s="6"/>
      <c r="D16" s="6"/>
      <c r="F16" s="43"/>
      <c r="G16" s="19"/>
      <c r="H16" s="43"/>
    </row>
    <row r="17" spans="1:8" ht="13.5" customHeight="1">
      <c r="A17" s="8" t="s">
        <v>37</v>
      </c>
      <c r="B17" s="37">
        <v>0</v>
      </c>
      <c r="C17" s="6"/>
      <c r="D17" s="6"/>
      <c r="F17" s="45" t="s">
        <v>18</v>
      </c>
      <c r="G17" s="20">
        <f>1+DAYS360(A34,A40)</f>
        <v>7</v>
      </c>
      <c r="H17" s="43"/>
    </row>
    <row r="18" spans="1:8" ht="13.5" customHeight="1">
      <c r="A18" s="8" t="s">
        <v>54</v>
      </c>
      <c r="B18" s="37">
        <v>0</v>
      </c>
      <c r="C18" s="6"/>
      <c r="D18" s="6"/>
      <c r="F18" s="45"/>
      <c r="G18" s="21"/>
      <c r="H18" s="43"/>
    </row>
    <row r="19" spans="1:8" ht="13.5" customHeight="1">
      <c r="A19" s="8" t="s">
        <v>65</v>
      </c>
      <c r="B19" s="37">
        <v>0</v>
      </c>
      <c r="C19" s="6"/>
      <c r="D19" s="6"/>
      <c r="F19" s="46" t="s">
        <v>19</v>
      </c>
      <c r="G19" s="22">
        <f>G31+G32+G33+G34</f>
        <v>0</v>
      </c>
      <c r="H19" s="43"/>
    </row>
    <row r="20" spans="1:8" ht="13.5" customHeight="1">
      <c r="A20" s="8" t="s">
        <v>64</v>
      </c>
      <c r="B20" s="37">
        <v>0</v>
      </c>
      <c r="C20" s="6"/>
      <c r="D20" s="6"/>
      <c r="F20" s="46" t="s">
        <v>9</v>
      </c>
      <c r="G20" s="23">
        <f>G19*B27/G17</f>
        <v>0</v>
      </c>
      <c r="H20" s="47" t="s">
        <v>17</v>
      </c>
    </row>
    <row r="21" spans="1:8" ht="13.5" customHeight="1">
      <c r="A21" s="8" t="s">
        <v>63</v>
      </c>
      <c r="B21" s="37">
        <v>0</v>
      </c>
      <c r="C21" s="6"/>
      <c r="D21" s="6"/>
      <c r="F21" s="45"/>
      <c r="G21" s="21"/>
      <c r="H21" s="43"/>
    </row>
    <row r="22" spans="1:10" ht="13.5" customHeight="1">
      <c r="A22" s="8" t="s">
        <v>62</v>
      </c>
      <c r="B22" s="15">
        <v>0</v>
      </c>
      <c r="C22" s="6"/>
      <c r="D22" s="6"/>
      <c r="F22" s="45"/>
      <c r="G22" s="21"/>
      <c r="H22" s="43"/>
      <c r="J22" s="2"/>
    </row>
    <row r="23" spans="1:8" ht="13.5" customHeight="1">
      <c r="A23" s="8" t="s">
        <v>61</v>
      </c>
      <c r="B23" s="15">
        <v>0</v>
      </c>
      <c r="C23" s="6"/>
      <c r="D23" s="6"/>
      <c r="F23" s="45" t="s">
        <v>66</v>
      </c>
      <c r="G23" s="24">
        <f>SUM(B34:B40)</f>
        <v>0</v>
      </c>
      <c r="H23" s="43"/>
    </row>
    <row r="24" spans="1:8" ht="13.5" customHeight="1">
      <c r="A24" s="8" t="s">
        <v>60</v>
      </c>
      <c r="B24" s="15">
        <v>0</v>
      </c>
      <c r="C24" s="6"/>
      <c r="D24" s="6"/>
      <c r="F24" s="45" t="s">
        <v>67</v>
      </c>
      <c r="G24" s="24">
        <f>SUM(B44:B50)</f>
        <v>0</v>
      </c>
      <c r="H24" s="43"/>
    </row>
    <row r="25" spans="1:8" ht="13.5" customHeight="1">
      <c r="A25" s="8" t="s">
        <v>59</v>
      </c>
      <c r="B25" s="15">
        <v>0</v>
      </c>
      <c r="C25" s="6"/>
      <c r="D25" s="6"/>
      <c r="F25" s="45" t="s">
        <v>68</v>
      </c>
      <c r="G25" s="24">
        <f>SUM(B54:B60)</f>
        <v>0</v>
      </c>
      <c r="H25" s="43"/>
    </row>
    <row r="26" spans="1:8" ht="13.5" customHeight="1">
      <c r="A26" s="8"/>
      <c r="B26" s="13"/>
      <c r="C26" s="6"/>
      <c r="D26" s="6"/>
      <c r="F26" s="45" t="s">
        <v>69</v>
      </c>
      <c r="G26" s="24">
        <f>SUM(B64:B70)</f>
        <v>0</v>
      </c>
      <c r="H26" s="43"/>
    </row>
    <row r="27" spans="1:8" ht="13.5" customHeight="1">
      <c r="A27" s="8" t="s">
        <v>25</v>
      </c>
      <c r="B27" s="37">
        <v>0</v>
      </c>
      <c r="C27" s="6"/>
      <c r="D27" s="6"/>
      <c r="F27" s="45" t="s">
        <v>70</v>
      </c>
      <c r="G27" s="25" t="e">
        <f>G23/B18</f>
        <v>#DIV/0!</v>
      </c>
      <c r="H27" s="43"/>
    </row>
    <row r="28" spans="1:8" ht="13.5" customHeight="1">
      <c r="A28" s="9"/>
      <c r="B28" s="6"/>
      <c r="C28" s="6"/>
      <c r="D28" s="6"/>
      <c r="F28" s="45" t="s">
        <v>71</v>
      </c>
      <c r="G28" s="26" t="e">
        <f>G24/B19</f>
        <v>#DIV/0!</v>
      </c>
      <c r="H28" s="43"/>
    </row>
    <row r="29" spans="1:8" ht="13.5" customHeight="1">
      <c r="A29" s="9"/>
      <c r="B29" s="6"/>
      <c r="C29" s="6"/>
      <c r="D29" s="6"/>
      <c r="F29" s="45" t="s">
        <v>72</v>
      </c>
      <c r="G29" s="26" t="e">
        <f>G25/B20</f>
        <v>#DIV/0!</v>
      </c>
      <c r="H29" s="43"/>
    </row>
    <row r="30" spans="1:8" ht="13.5" customHeight="1">
      <c r="A30" s="9"/>
      <c r="B30" s="35" t="s">
        <v>40</v>
      </c>
      <c r="C30" s="6"/>
      <c r="D30" s="6"/>
      <c r="F30" s="45" t="s">
        <v>73</v>
      </c>
      <c r="G30" s="26" t="e">
        <f>G26/B21</f>
        <v>#DIV/0!</v>
      </c>
      <c r="H30" s="43"/>
    </row>
    <row r="31" spans="1:8" ht="13.5" customHeight="1">
      <c r="A31" s="6"/>
      <c r="B31" s="6"/>
      <c r="C31" s="6"/>
      <c r="D31" s="6"/>
      <c r="F31" s="45" t="s">
        <v>74</v>
      </c>
      <c r="G31" s="27">
        <f>SUM(D34:D40)</f>
        <v>0</v>
      </c>
      <c r="H31" s="43"/>
    </row>
    <row r="32" spans="1:8" ht="13.5" customHeight="1">
      <c r="A32" s="39" t="s">
        <v>58</v>
      </c>
      <c r="B32" s="10"/>
      <c r="C32" s="10"/>
      <c r="D32" s="10"/>
      <c r="F32" s="45" t="s">
        <v>75</v>
      </c>
      <c r="G32" s="27">
        <f>SUM(D44:D50)</f>
        <v>0</v>
      </c>
      <c r="H32" s="43"/>
    </row>
    <row r="33" spans="1:8" ht="13.5" customHeight="1">
      <c r="A33" s="9" t="s">
        <v>1</v>
      </c>
      <c r="B33" s="11" t="s">
        <v>2</v>
      </c>
      <c r="C33" s="6"/>
      <c r="D33" s="11" t="s">
        <v>3</v>
      </c>
      <c r="F33" s="45" t="s">
        <v>76</v>
      </c>
      <c r="G33" s="27">
        <f>SUM(D54:D60)</f>
        <v>0</v>
      </c>
      <c r="H33" s="43"/>
    </row>
    <row r="34" spans="1:8" ht="13.5" customHeight="1">
      <c r="A34" s="16">
        <v>37661</v>
      </c>
      <c r="B34" s="36" t="s">
        <v>41</v>
      </c>
      <c r="C34" s="17"/>
      <c r="D34" s="18">
        <v>0</v>
      </c>
      <c r="E34" s="4"/>
      <c r="F34" s="45" t="s">
        <v>77</v>
      </c>
      <c r="G34" s="27">
        <f>SUM(D64:D70)</f>
        <v>0</v>
      </c>
      <c r="H34" s="43"/>
    </row>
    <row r="35" spans="1:8" ht="13.5" customHeight="1">
      <c r="A35" s="16">
        <v>37662</v>
      </c>
      <c r="B35" s="36" t="s">
        <v>41</v>
      </c>
      <c r="C35" s="17"/>
      <c r="D35" s="18">
        <v>0</v>
      </c>
      <c r="F35" s="45" t="s">
        <v>78</v>
      </c>
      <c r="G35" s="28">
        <f>B18*B22</f>
        <v>0</v>
      </c>
      <c r="H35" s="43"/>
    </row>
    <row r="36" spans="1:8" ht="13.5" customHeight="1">
      <c r="A36" s="16">
        <v>37663</v>
      </c>
      <c r="B36" s="36" t="s">
        <v>41</v>
      </c>
      <c r="C36" s="17"/>
      <c r="D36" s="18">
        <v>0</v>
      </c>
      <c r="F36" s="45" t="s">
        <v>79</v>
      </c>
      <c r="G36" s="28">
        <f>B19*B23</f>
        <v>0</v>
      </c>
      <c r="H36" s="43"/>
    </row>
    <row r="37" spans="1:8" ht="13.5" customHeight="1">
      <c r="A37" s="16">
        <v>37664</v>
      </c>
      <c r="B37" s="36" t="s">
        <v>41</v>
      </c>
      <c r="C37" s="17"/>
      <c r="D37" s="18">
        <v>0</v>
      </c>
      <c r="F37" s="45" t="s">
        <v>80</v>
      </c>
      <c r="G37" s="28">
        <f>B20*B24</f>
        <v>0</v>
      </c>
      <c r="H37" s="43"/>
    </row>
    <row r="38" spans="1:8" ht="13.5" customHeight="1">
      <c r="A38" s="16">
        <v>37665</v>
      </c>
      <c r="B38" s="36" t="s">
        <v>41</v>
      </c>
      <c r="C38" s="17"/>
      <c r="D38" s="18">
        <v>0</v>
      </c>
      <c r="F38" s="45" t="s">
        <v>81</v>
      </c>
      <c r="G38" s="28">
        <f>B21*B25</f>
        <v>0</v>
      </c>
      <c r="H38" s="43"/>
    </row>
    <row r="39" spans="1:8" ht="13.5" customHeight="1">
      <c r="A39" s="16">
        <v>37666</v>
      </c>
      <c r="B39" s="36" t="s">
        <v>41</v>
      </c>
      <c r="C39" s="17"/>
      <c r="D39" s="18">
        <v>0</v>
      </c>
      <c r="F39" s="45" t="s">
        <v>82</v>
      </c>
      <c r="G39" s="29" t="e">
        <f>G23/(G23+G24+G25+G26)</f>
        <v>#DIV/0!</v>
      </c>
      <c r="H39" s="43"/>
    </row>
    <row r="40" spans="1:8" ht="13.5" customHeight="1">
      <c r="A40" s="16">
        <v>37667</v>
      </c>
      <c r="B40" s="36" t="s">
        <v>41</v>
      </c>
      <c r="C40" s="17"/>
      <c r="D40" s="18">
        <v>0</v>
      </c>
      <c r="F40" s="45" t="s">
        <v>83</v>
      </c>
      <c r="G40" s="29" t="e">
        <f>G24/(G23+G24+G25+G26)</f>
        <v>#DIV/0!</v>
      </c>
      <c r="H40" s="43"/>
    </row>
    <row r="41" spans="1:8" ht="13.5" customHeight="1">
      <c r="A41" s="5"/>
      <c r="B41" s="10"/>
      <c r="C41" s="6"/>
      <c r="D41" s="6"/>
      <c r="F41" s="45" t="s">
        <v>84</v>
      </c>
      <c r="G41" s="29" t="e">
        <f>G25/(G23+G24+G25+G26)</f>
        <v>#DIV/0!</v>
      </c>
      <c r="H41" s="43"/>
    </row>
    <row r="42" spans="1:8" ht="13.5" customHeight="1">
      <c r="A42" s="39" t="s">
        <v>57</v>
      </c>
      <c r="B42" s="10"/>
      <c r="C42" s="10"/>
      <c r="D42" s="10"/>
      <c r="F42" s="45" t="s">
        <v>85</v>
      </c>
      <c r="G42" s="29" t="e">
        <f>G26/(G23+G24+G25+G26)</f>
        <v>#DIV/0!</v>
      </c>
      <c r="H42" s="43"/>
    </row>
    <row r="43" spans="1:8" ht="13.5" customHeight="1">
      <c r="A43" s="9" t="s">
        <v>1</v>
      </c>
      <c r="B43" s="11" t="s">
        <v>2</v>
      </c>
      <c r="C43" s="10"/>
      <c r="D43" s="11" t="s">
        <v>3</v>
      </c>
      <c r="F43" s="45" t="s">
        <v>86</v>
      </c>
      <c r="G43" s="30" t="e">
        <f>G31/G23</f>
        <v>#DIV/0!</v>
      </c>
      <c r="H43" s="43"/>
    </row>
    <row r="44" spans="1:8" ht="13.5" customHeight="1">
      <c r="A44" s="16">
        <v>37661</v>
      </c>
      <c r="B44" s="36" t="s">
        <v>41</v>
      </c>
      <c r="C44" s="17"/>
      <c r="D44" s="18">
        <v>0</v>
      </c>
      <c r="F44" s="45" t="s">
        <v>87</v>
      </c>
      <c r="G44" s="30" t="e">
        <f>G32/G24</f>
        <v>#DIV/0!</v>
      </c>
      <c r="H44" s="43"/>
    </row>
    <row r="45" spans="1:8" ht="13.5" customHeight="1">
      <c r="A45" s="16">
        <v>37662</v>
      </c>
      <c r="B45" s="36" t="s">
        <v>41</v>
      </c>
      <c r="C45" s="17"/>
      <c r="D45" s="18">
        <v>0</v>
      </c>
      <c r="F45" s="45" t="s">
        <v>87</v>
      </c>
      <c r="G45" s="30" t="e">
        <f>G33/G25</f>
        <v>#DIV/0!</v>
      </c>
      <c r="H45" s="43"/>
    </row>
    <row r="46" spans="1:8" ht="13.5" customHeight="1">
      <c r="A46" s="16">
        <v>37663</v>
      </c>
      <c r="B46" s="36" t="s">
        <v>41</v>
      </c>
      <c r="C46" s="17"/>
      <c r="D46" s="18">
        <v>0</v>
      </c>
      <c r="F46" s="45" t="s">
        <v>88</v>
      </c>
      <c r="G46" s="30" t="e">
        <f>G34/G26</f>
        <v>#DIV/0!</v>
      </c>
      <c r="H46" s="43"/>
    </row>
    <row r="47" spans="1:8" ht="13.5" customHeight="1">
      <c r="A47" s="16">
        <v>37664</v>
      </c>
      <c r="B47" s="36" t="s">
        <v>41</v>
      </c>
      <c r="C47" s="17"/>
      <c r="D47" s="18">
        <v>0</v>
      </c>
      <c r="F47" s="45"/>
      <c r="G47" s="31"/>
      <c r="H47" s="43"/>
    </row>
    <row r="48" spans="1:8" ht="13.5" customHeight="1">
      <c r="A48" s="16">
        <v>37665</v>
      </c>
      <c r="B48" s="36" t="s">
        <v>41</v>
      </c>
      <c r="C48" s="17"/>
      <c r="D48" s="18">
        <v>0</v>
      </c>
      <c r="F48" s="48" t="s">
        <v>44</v>
      </c>
      <c r="G48" s="32">
        <f>1-B16</f>
        <v>1</v>
      </c>
      <c r="H48" s="43"/>
    </row>
    <row r="49" spans="1:8" ht="13.5" customHeight="1">
      <c r="A49" s="16">
        <v>37666</v>
      </c>
      <c r="B49" s="36" t="s">
        <v>41</v>
      </c>
      <c r="C49" s="17"/>
      <c r="D49" s="18">
        <v>0</v>
      </c>
      <c r="F49" s="46" t="s">
        <v>36</v>
      </c>
      <c r="G49" s="26" t="e">
        <f>-(1-(((G31+G32+G33+G35)*(G48))/(G35+G36+G37+G38)))</f>
        <v>#DIV/0!</v>
      </c>
      <c r="H49" s="43"/>
    </row>
    <row r="50" spans="1:8" ht="13.5" customHeight="1">
      <c r="A50" s="16">
        <v>37667</v>
      </c>
      <c r="B50" s="36" t="s">
        <v>41</v>
      </c>
      <c r="C50" s="17"/>
      <c r="D50" s="18">
        <v>0</v>
      </c>
      <c r="F50" s="46" t="s">
        <v>35</v>
      </c>
      <c r="G50" s="33" t="e">
        <f>G49*(1+B17)</f>
        <v>#DIV/0!</v>
      </c>
      <c r="H50" s="47" t="s">
        <v>17</v>
      </c>
    </row>
    <row r="51" spans="1:8" ht="13.5" customHeight="1">
      <c r="A51" s="6"/>
      <c r="B51" s="6"/>
      <c r="C51" s="6"/>
      <c r="D51" s="7"/>
      <c r="F51" s="45"/>
      <c r="G51" s="43"/>
      <c r="H51" s="43"/>
    </row>
    <row r="52" spans="1:4" ht="13.5" customHeight="1">
      <c r="A52" s="39" t="s">
        <v>56</v>
      </c>
      <c r="B52" s="10"/>
      <c r="C52" s="10"/>
      <c r="D52" s="10"/>
    </row>
    <row r="53" spans="1:4" ht="13.5" customHeight="1">
      <c r="A53" s="9" t="s">
        <v>1</v>
      </c>
      <c r="B53" s="11" t="s">
        <v>2</v>
      </c>
      <c r="C53" s="6"/>
      <c r="D53" s="11" t="s">
        <v>3</v>
      </c>
    </row>
    <row r="54" spans="1:4" ht="13.5" customHeight="1">
      <c r="A54" s="16">
        <v>37661</v>
      </c>
      <c r="B54" s="36" t="s">
        <v>41</v>
      </c>
      <c r="C54" s="17"/>
      <c r="D54" s="18">
        <v>0</v>
      </c>
    </row>
    <row r="55" spans="1:4" ht="13.5" customHeight="1">
      <c r="A55" s="16">
        <v>37662</v>
      </c>
      <c r="B55" s="36" t="s">
        <v>41</v>
      </c>
      <c r="C55" s="17"/>
      <c r="D55" s="18">
        <v>0</v>
      </c>
    </row>
    <row r="56" spans="1:4" ht="13.5" customHeight="1">
      <c r="A56" s="16">
        <v>37663</v>
      </c>
      <c r="B56" s="36" t="s">
        <v>41</v>
      </c>
      <c r="C56" s="17"/>
      <c r="D56" s="18">
        <v>0</v>
      </c>
    </row>
    <row r="57" spans="1:5" ht="13.5" customHeight="1">
      <c r="A57" s="16">
        <v>37664</v>
      </c>
      <c r="B57" s="36" t="s">
        <v>41</v>
      </c>
      <c r="C57" s="17"/>
      <c r="D57" s="18">
        <v>0</v>
      </c>
      <c r="E57" s="4"/>
    </row>
    <row r="58" spans="1:4" ht="12.75">
      <c r="A58" s="16">
        <v>37665</v>
      </c>
      <c r="B58" s="36" t="s">
        <v>41</v>
      </c>
      <c r="C58" s="17"/>
      <c r="D58" s="18">
        <v>0</v>
      </c>
    </row>
    <row r="59" spans="1:4" ht="12.75">
      <c r="A59" s="16">
        <v>37666</v>
      </c>
      <c r="B59" s="36" t="s">
        <v>41</v>
      </c>
      <c r="C59" s="17"/>
      <c r="D59" s="18">
        <v>0</v>
      </c>
    </row>
    <row r="60" spans="1:4" ht="12.75">
      <c r="A60" s="16">
        <v>37667</v>
      </c>
      <c r="B60" s="36" t="s">
        <v>41</v>
      </c>
      <c r="C60" s="17"/>
      <c r="D60" s="18">
        <v>0</v>
      </c>
    </row>
    <row r="61" spans="1:4" ht="12.75">
      <c r="A61" s="6"/>
      <c r="B61" s="6"/>
      <c r="C61" s="6"/>
      <c r="D61" s="6"/>
    </row>
    <row r="62" spans="1:4" ht="15.75">
      <c r="A62" s="39" t="s">
        <v>55</v>
      </c>
      <c r="B62" s="10"/>
      <c r="C62" s="10"/>
      <c r="D62" s="10"/>
    </row>
    <row r="63" spans="1:4" ht="15.75">
      <c r="A63" s="40" t="s">
        <v>1</v>
      </c>
      <c r="B63" s="11" t="s">
        <v>2</v>
      </c>
      <c r="C63" s="6"/>
      <c r="D63" s="11" t="s">
        <v>3</v>
      </c>
    </row>
    <row r="64" spans="1:4" ht="12.75">
      <c r="A64" s="16">
        <v>37661</v>
      </c>
      <c r="B64" s="36" t="s">
        <v>41</v>
      </c>
      <c r="C64" s="17"/>
      <c r="D64" s="18">
        <v>0</v>
      </c>
    </row>
    <row r="65" spans="1:4" ht="12.75">
      <c r="A65" s="16">
        <v>37662</v>
      </c>
      <c r="B65" s="36" t="s">
        <v>41</v>
      </c>
      <c r="C65" s="17"/>
      <c r="D65" s="18">
        <v>0</v>
      </c>
    </row>
    <row r="66" spans="1:4" ht="12.75">
      <c r="A66" s="16">
        <v>37663</v>
      </c>
      <c r="B66" s="36" t="s">
        <v>41</v>
      </c>
      <c r="C66" s="17"/>
      <c r="D66" s="18">
        <v>0</v>
      </c>
    </row>
    <row r="67" spans="1:4" ht="12.75">
      <c r="A67" s="16">
        <v>37664</v>
      </c>
      <c r="B67" s="36" t="s">
        <v>41</v>
      </c>
      <c r="C67" s="17"/>
      <c r="D67" s="18">
        <v>0</v>
      </c>
    </row>
    <row r="68" spans="1:4" ht="12.75">
      <c r="A68" s="16">
        <v>37665</v>
      </c>
      <c r="B68" s="36" t="s">
        <v>41</v>
      </c>
      <c r="C68" s="17"/>
      <c r="D68" s="18">
        <v>0</v>
      </c>
    </row>
    <row r="69" spans="1:4" ht="12.75">
      <c r="A69" s="16">
        <v>37666</v>
      </c>
      <c r="B69" s="36" t="s">
        <v>41</v>
      </c>
      <c r="C69" s="17"/>
      <c r="D69" s="18">
        <v>0</v>
      </c>
    </row>
    <row r="70" spans="1:4" ht="12.75">
      <c r="A70" s="16">
        <v>37667</v>
      </c>
      <c r="B70" s="36" t="s">
        <v>41</v>
      </c>
      <c r="C70" s="17"/>
      <c r="D70" s="18">
        <v>0</v>
      </c>
    </row>
    <row r="74" ht="12.75">
      <c r="A74" s="49" t="s">
        <v>89</v>
      </c>
    </row>
  </sheetData>
  <printOptions/>
  <pageMargins left="0.75" right="0.75" top="1" bottom="1" header="0.5" footer="0.5"/>
  <pageSetup fitToHeight="1" fitToWidth="1" orientation="portrait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72"/>
  <sheetViews>
    <sheetView workbookViewId="0" topLeftCell="A25">
      <selection activeCell="H43" sqref="H43"/>
    </sheetView>
  </sheetViews>
  <sheetFormatPr defaultColWidth="9.140625" defaultRowHeight="12.75"/>
  <cols>
    <col min="1" max="1" width="33.57421875" style="0" customWidth="1"/>
    <col min="2" max="2" width="16.7109375" style="0" customWidth="1"/>
    <col min="3" max="3" width="5.421875" style="0" customWidth="1"/>
    <col min="4" max="4" width="12.8515625" style="0" bestFit="1" customWidth="1"/>
    <col min="6" max="6" width="35.00390625" style="0" customWidth="1"/>
    <col min="7" max="7" width="11.28125" style="0" bestFit="1" customWidth="1"/>
  </cols>
  <sheetData>
    <row r="5" spans="1:7" ht="12.75">
      <c r="A5" s="3"/>
      <c r="B5" s="3"/>
      <c r="C5" s="3"/>
      <c r="D5" s="3"/>
      <c r="E5" s="3"/>
      <c r="F5" s="3"/>
      <c r="G5" s="3"/>
    </row>
    <row r="6" spans="1:7" ht="12.75">
      <c r="A6" s="3"/>
      <c r="C6" s="3"/>
      <c r="D6" s="3"/>
      <c r="E6" s="3"/>
      <c r="F6" s="3"/>
      <c r="G6" s="3"/>
    </row>
    <row r="7" spans="6:7" ht="12.75">
      <c r="F7" s="3"/>
      <c r="G7" s="3"/>
    </row>
    <row r="8" spans="6:7" ht="12.75">
      <c r="F8" s="3"/>
      <c r="G8" s="3"/>
    </row>
    <row r="9" spans="6:7" ht="12.75">
      <c r="F9" s="3"/>
      <c r="G9" s="3"/>
    </row>
    <row r="10" spans="6:7" ht="12.75">
      <c r="F10" s="3"/>
      <c r="G10" s="3"/>
    </row>
    <row r="11" spans="6:7" ht="12.75">
      <c r="F11" s="3"/>
      <c r="G11" s="3"/>
    </row>
    <row r="12" spans="6:7" ht="12.75">
      <c r="F12" s="3"/>
      <c r="G12" s="3"/>
    </row>
    <row r="13" spans="6:7" ht="12.75">
      <c r="F13" s="3"/>
      <c r="G13" s="3"/>
    </row>
    <row r="14" spans="2:8" ht="18">
      <c r="B14" s="1"/>
      <c r="F14" s="41" t="s">
        <v>39</v>
      </c>
      <c r="G14" s="42"/>
      <c r="H14" s="43"/>
    </row>
    <row r="15" spans="2:8" ht="15.75">
      <c r="B15" s="34" t="s">
        <v>38</v>
      </c>
      <c r="F15" s="44" t="s">
        <v>42</v>
      </c>
      <c r="G15" s="24"/>
      <c r="H15" s="43"/>
    </row>
    <row r="16" spans="1:8" ht="12.75">
      <c r="A16" s="6"/>
      <c r="B16" s="6"/>
      <c r="C16" s="6"/>
      <c r="D16" s="6"/>
      <c r="F16" s="43"/>
      <c r="G16" s="38"/>
      <c r="H16" s="21"/>
    </row>
    <row r="17" spans="1:8" ht="12.75">
      <c r="A17" s="8" t="s">
        <v>43</v>
      </c>
      <c r="B17" s="12">
        <v>0.62</v>
      </c>
      <c r="C17" s="6"/>
      <c r="D17" s="6"/>
      <c r="F17" s="43"/>
      <c r="G17" s="19"/>
      <c r="H17" s="43"/>
    </row>
    <row r="18" spans="1:8" ht="12.75">
      <c r="A18" s="8" t="s">
        <v>37</v>
      </c>
      <c r="B18" s="13">
        <v>0.62</v>
      </c>
      <c r="C18" s="6"/>
      <c r="D18" s="6"/>
      <c r="F18" s="45" t="s">
        <v>18</v>
      </c>
      <c r="G18" s="20">
        <f>1+DAYS360(A36,A42)</f>
        <v>7</v>
      </c>
      <c r="H18" s="43"/>
    </row>
    <row r="19" spans="1:8" ht="12.75">
      <c r="A19" s="8" t="s">
        <v>26</v>
      </c>
      <c r="B19" s="14">
        <v>6097</v>
      </c>
      <c r="C19" s="6"/>
      <c r="D19" s="6"/>
      <c r="F19" s="45"/>
      <c r="G19" s="21"/>
      <c r="H19" s="43"/>
    </row>
    <row r="20" spans="1:8" ht="12.75">
      <c r="A20" s="8" t="s">
        <v>27</v>
      </c>
      <c r="B20" s="13">
        <v>1935</v>
      </c>
      <c r="C20" s="6"/>
      <c r="D20" s="6"/>
      <c r="F20" s="46" t="s">
        <v>19</v>
      </c>
      <c r="G20" s="22">
        <f>G32+G33+G34+G35</f>
        <v>6986.139999999999</v>
      </c>
      <c r="H20" s="43"/>
    </row>
    <row r="21" spans="1:8" ht="12.75">
      <c r="A21" s="8" t="s">
        <v>28</v>
      </c>
      <c r="B21" s="13">
        <v>658</v>
      </c>
      <c r="C21" s="6"/>
      <c r="D21" s="6"/>
      <c r="F21" s="46" t="s">
        <v>9</v>
      </c>
      <c r="G21" s="23">
        <f>G20*B28/G18</f>
        <v>27944.559999999998</v>
      </c>
      <c r="H21" s="47" t="s">
        <v>17</v>
      </c>
    </row>
    <row r="22" spans="1:8" ht="12.75">
      <c r="A22" s="8" t="s">
        <v>45</v>
      </c>
      <c r="B22" s="13">
        <v>992</v>
      </c>
      <c r="C22" s="6"/>
      <c r="D22" s="6"/>
      <c r="F22" s="45"/>
      <c r="G22" s="21"/>
      <c r="H22" s="43"/>
    </row>
    <row r="23" spans="1:8" ht="12.75">
      <c r="A23" s="8" t="s">
        <v>29</v>
      </c>
      <c r="B23" s="15">
        <v>0.23</v>
      </c>
      <c r="C23" s="6"/>
      <c r="D23" s="6"/>
      <c r="F23" s="45"/>
      <c r="G23" s="21"/>
      <c r="H23" s="43"/>
    </row>
    <row r="24" spans="1:8" ht="12.75">
      <c r="A24" s="8" t="s">
        <v>30</v>
      </c>
      <c r="B24" s="15">
        <v>0.16</v>
      </c>
      <c r="C24" s="6"/>
      <c r="D24" s="6"/>
      <c r="F24" s="45" t="s">
        <v>4</v>
      </c>
      <c r="G24" s="24">
        <f>SUM(B36:B42)</f>
        <v>45</v>
      </c>
      <c r="H24" s="43"/>
    </row>
    <row r="25" spans="1:8" ht="12.75">
      <c r="A25" s="8" t="s">
        <v>31</v>
      </c>
      <c r="B25" s="15">
        <v>0.28</v>
      </c>
      <c r="C25" s="6"/>
      <c r="D25" s="6"/>
      <c r="F25" s="45" t="s">
        <v>10</v>
      </c>
      <c r="G25" s="24">
        <f>SUM(B46:B52)</f>
        <v>26</v>
      </c>
      <c r="H25" s="43"/>
    </row>
    <row r="26" spans="1:8" ht="12.75">
      <c r="A26" s="8" t="s">
        <v>46</v>
      </c>
      <c r="B26" s="15">
        <v>0.13</v>
      </c>
      <c r="C26" s="6"/>
      <c r="D26" s="6"/>
      <c r="F26" s="45" t="s">
        <v>21</v>
      </c>
      <c r="G26" s="24">
        <f>SUM(B56:B62)</f>
        <v>8</v>
      </c>
      <c r="H26" s="43"/>
    </row>
    <row r="27" spans="1:8" ht="12.75">
      <c r="A27" s="8"/>
      <c r="B27" s="13"/>
      <c r="C27" s="6"/>
      <c r="D27" s="6"/>
      <c r="F27" s="45" t="s">
        <v>49</v>
      </c>
      <c r="G27" s="24">
        <f>SUM(B66:B72)</f>
        <v>12</v>
      </c>
      <c r="H27" s="43"/>
    </row>
    <row r="28" spans="1:8" ht="12.75">
      <c r="A28" s="8" t="s">
        <v>25</v>
      </c>
      <c r="B28" s="13">
        <v>28</v>
      </c>
      <c r="C28" s="6"/>
      <c r="D28" s="6"/>
      <c r="F28" s="45" t="s">
        <v>15</v>
      </c>
      <c r="G28" s="25">
        <f>G24/B19</f>
        <v>0.007380679022470067</v>
      </c>
      <c r="H28" s="43"/>
    </row>
    <row r="29" spans="1:8" ht="12.75">
      <c r="A29" s="8"/>
      <c r="B29" s="13"/>
      <c r="C29" s="6"/>
      <c r="D29" s="6"/>
      <c r="F29" s="45" t="s">
        <v>16</v>
      </c>
      <c r="G29" s="26">
        <f>G25/B20</f>
        <v>0.013436692506459949</v>
      </c>
      <c r="H29" s="43"/>
    </row>
    <row r="30" spans="1:8" ht="12.75">
      <c r="A30" s="9"/>
      <c r="B30" s="6"/>
      <c r="C30" s="6"/>
      <c r="D30" s="6"/>
      <c r="F30" s="45" t="s">
        <v>22</v>
      </c>
      <c r="G30" s="26">
        <f>G26/B21</f>
        <v>0.0121580547112462</v>
      </c>
      <c r="H30" s="43"/>
    </row>
    <row r="31" spans="1:8" ht="12.75">
      <c r="A31" s="9"/>
      <c r="B31" s="6"/>
      <c r="C31" s="6"/>
      <c r="D31" s="6"/>
      <c r="F31" s="45" t="s">
        <v>48</v>
      </c>
      <c r="G31" s="26">
        <f>G27/B22</f>
        <v>0.012096774193548387</v>
      </c>
      <c r="H31" s="43"/>
    </row>
    <row r="32" spans="1:8" ht="15.75">
      <c r="A32" s="9"/>
      <c r="B32" s="35" t="s">
        <v>40</v>
      </c>
      <c r="C32" s="6"/>
      <c r="D32" s="6"/>
      <c r="F32" s="45" t="s">
        <v>5</v>
      </c>
      <c r="G32" s="27">
        <f>SUM(D36:D42)</f>
        <v>4293.25</v>
      </c>
      <c r="H32" s="43"/>
    </row>
    <row r="33" spans="1:8" ht="12.75">
      <c r="A33" s="6"/>
      <c r="B33" s="6"/>
      <c r="C33" s="6"/>
      <c r="D33" s="6"/>
      <c r="F33" s="45" t="s">
        <v>12</v>
      </c>
      <c r="G33" s="27">
        <f>SUM(D46:D52)</f>
        <v>1195.56</v>
      </c>
      <c r="H33" s="43"/>
    </row>
    <row r="34" spans="1:8" ht="15.75">
      <c r="A34" s="39" t="s">
        <v>0</v>
      </c>
      <c r="B34" s="39"/>
      <c r="C34" s="10"/>
      <c r="D34" s="10"/>
      <c r="F34" s="45" t="s">
        <v>23</v>
      </c>
      <c r="G34" s="27">
        <f>SUM(D56:D62)</f>
        <v>716.8399999999999</v>
      </c>
      <c r="H34" s="43"/>
    </row>
    <row r="35" spans="1:8" ht="15.75">
      <c r="A35" s="9" t="s">
        <v>1</v>
      </c>
      <c r="B35" s="11" t="s">
        <v>2</v>
      </c>
      <c r="C35" s="6"/>
      <c r="D35" s="11" t="s">
        <v>3</v>
      </c>
      <c r="E35" s="4"/>
      <c r="F35" s="45" t="s">
        <v>50</v>
      </c>
      <c r="G35" s="27">
        <f>SUM(D66:D72)</f>
        <v>780.49</v>
      </c>
      <c r="H35" s="43"/>
    </row>
    <row r="36" spans="1:8" ht="12.75">
      <c r="A36" s="16">
        <v>37661</v>
      </c>
      <c r="B36" s="17">
        <v>7</v>
      </c>
      <c r="C36" s="17"/>
      <c r="D36" s="18">
        <v>884.11</v>
      </c>
      <c r="F36" s="45" t="s">
        <v>6</v>
      </c>
      <c r="G36" s="28">
        <f>B19*B23</f>
        <v>1402.3100000000002</v>
      </c>
      <c r="H36" s="43"/>
    </row>
    <row r="37" spans="1:8" ht="12.75">
      <c r="A37" s="16">
        <v>37662</v>
      </c>
      <c r="B37" s="17">
        <v>9</v>
      </c>
      <c r="C37" s="17"/>
      <c r="D37" s="18">
        <v>355.59</v>
      </c>
      <c r="F37" s="45" t="s">
        <v>13</v>
      </c>
      <c r="G37" s="28">
        <f>B20*B24</f>
        <v>309.6</v>
      </c>
      <c r="H37" s="43"/>
    </row>
    <row r="38" spans="1:8" ht="12.75">
      <c r="A38" s="16">
        <v>37663</v>
      </c>
      <c r="B38" s="17">
        <v>5</v>
      </c>
      <c r="C38" s="17"/>
      <c r="D38" s="18">
        <v>217.63</v>
      </c>
      <c r="F38" s="45" t="s">
        <v>24</v>
      </c>
      <c r="G38" s="28">
        <f>B21*B25</f>
        <v>184.24</v>
      </c>
      <c r="H38" s="43"/>
    </row>
    <row r="39" spans="1:8" ht="12.75">
      <c r="A39" s="16">
        <v>37664</v>
      </c>
      <c r="B39" s="17">
        <v>4</v>
      </c>
      <c r="C39" s="17"/>
      <c r="D39" s="18">
        <v>1207.29</v>
      </c>
      <c r="F39" s="45" t="s">
        <v>51</v>
      </c>
      <c r="G39" s="28">
        <f>B22*B26</f>
        <v>128.96</v>
      </c>
      <c r="H39" s="43"/>
    </row>
    <row r="40" spans="1:8" ht="12.75">
      <c r="A40" s="16">
        <v>37665</v>
      </c>
      <c r="B40" s="17">
        <v>4</v>
      </c>
      <c r="C40" s="17"/>
      <c r="D40" s="18">
        <v>139.93</v>
      </c>
      <c r="F40" s="45" t="s">
        <v>7</v>
      </c>
      <c r="G40" s="29">
        <f>G24/(G24+G25+G26+G27)</f>
        <v>0.4945054945054945</v>
      </c>
      <c r="H40" s="43"/>
    </row>
    <row r="41" spans="1:8" ht="12.75">
      <c r="A41" s="16">
        <v>37666</v>
      </c>
      <c r="B41" s="17">
        <v>13</v>
      </c>
      <c r="C41" s="17"/>
      <c r="D41" s="18">
        <v>513.45</v>
      </c>
      <c r="F41" s="45" t="s">
        <v>32</v>
      </c>
      <c r="G41" s="29">
        <f>G25/(G24+G25+G26+G27)</f>
        <v>0.2857142857142857</v>
      </c>
      <c r="H41" s="43"/>
    </row>
    <row r="42" spans="1:8" ht="12.75">
      <c r="A42" s="16">
        <v>37667</v>
      </c>
      <c r="B42" s="17">
        <v>3</v>
      </c>
      <c r="C42" s="17"/>
      <c r="D42" s="18">
        <v>975.25</v>
      </c>
      <c r="F42" s="45" t="s">
        <v>33</v>
      </c>
      <c r="G42" s="29">
        <f>G26/(G24+G25+G26+G27)</f>
        <v>0.08791208791208792</v>
      </c>
      <c r="H42" s="43"/>
    </row>
    <row r="43" spans="1:8" ht="15.75">
      <c r="A43" s="5"/>
      <c r="B43" s="10"/>
      <c r="C43" s="6"/>
      <c r="D43" s="6"/>
      <c r="F43" s="45" t="s">
        <v>52</v>
      </c>
      <c r="G43" s="29">
        <f>G27/(G24+G25+G26+G27)</f>
        <v>0.13186813186813187</v>
      </c>
      <c r="H43" s="43"/>
    </row>
    <row r="44" spans="1:8" ht="15.75">
      <c r="A44" s="39" t="s">
        <v>11</v>
      </c>
      <c r="B44" s="10"/>
      <c r="C44" s="10"/>
      <c r="D44" s="10"/>
      <c r="F44" s="45" t="s">
        <v>8</v>
      </c>
      <c r="G44" s="30">
        <f>G32/G24</f>
        <v>95.40555555555555</v>
      </c>
      <c r="H44" s="43"/>
    </row>
    <row r="45" spans="1:8" ht="15.75">
      <c r="A45" s="9" t="s">
        <v>1</v>
      </c>
      <c r="B45" s="11" t="s">
        <v>2</v>
      </c>
      <c r="C45" s="10"/>
      <c r="D45" s="11" t="s">
        <v>3</v>
      </c>
      <c r="F45" s="45" t="s">
        <v>14</v>
      </c>
      <c r="G45" s="30">
        <f>G33/G25</f>
        <v>45.98307692307692</v>
      </c>
      <c r="H45" s="43"/>
    </row>
    <row r="46" spans="1:8" ht="12.75">
      <c r="A46" s="16">
        <v>37661</v>
      </c>
      <c r="B46" s="17">
        <v>3</v>
      </c>
      <c r="C46" s="17"/>
      <c r="D46" s="18">
        <v>98.75</v>
      </c>
      <c r="F46" s="45" t="s">
        <v>34</v>
      </c>
      <c r="G46" s="30">
        <f>G34/G26</f>
        <v>89.60499999999999</v>
      </c>
      <c r="H46" s="43"/>
    </row>
    <row r="47" spans="1:8" ht="12.75">
      <c r="A47" s="16">
        <v>37662</v>
      </c>
      <c r="B47" s="17">
        <v>3</v>
      </c>
      <c r="C47" s="17"/>
      <c r="D47" s="18">
        <v>174.9</v>
      </c>
      <c r="F47" s="45" t="s">
        <v>53</v>
      </c>
      <c r="G47" s="30">
        <f>G35/G27</f>
        <v>65.04083333333334</v>
      </c>
      <c r="H47" s="43"/>
    </row>
    <row r="48" spans="1:8" ht="12.75">
      <c r="A48" s="16">
        <v>37663</v>
      </c>
      <c r="B48" s="17">
        <v>4</v>
      </c>
      <c r="C48" s="17"/>
      <c r="D48" s="18">
        <v>123.29</v>
      </c>
      <c r="F48" s="48"/>
      <c r="G48" s="31"/>
      <c r="H48" s="21"/>
    </row>
    <row r="49" spans="1:8" ht="12.75">
      <c r="A49" s="16">
        <v>37664</v>
      </c>
      <c r="B49" s="17">
        <v>3</v>
      </c>
      <c r="C49" s="17"/>
      <c r="D49" s="18">
        <v>176.5</v>
      </c>
      <c r="F49" s="48" t="s">
        <v>44</v>
      </c>
      <c r="G49" s="32">
        <f>1-B17</f>
        <v>0.38</v>
      </c>
      <c r="H49" s="43"/>
    </row>
    <row r="50" spans="1:8" ht="12.75">
      <c r="A50" s="16">
        <v>37665</v>
      </c>
      <c r="B50" s="17">
        <v>5</v>
      </c>
      <c r="C50" s="17"/>
      <c r="D50" s="18">
        <v>294.79</v>
      </c>
      <c r="F50" s="46" t="s">
        <v>36</v>
      </c>
      <c r="G50" s="26">
        <f>-(1-(((G32+G33+G34+G35)*(G49))/(G36+G37+G38+G39)))</f>
        <v>0.31090814819935675</v>
      </c>
      <c r="H50" s="43"/>
    </row>
    <row r="51" spans="1:8" ht="12.75">
      <c r="A51" s="16">
        <v>37666</v>
      </c>
      <c r="B51" s="17">
        <v>4</v>
      </c>
      <c r="C51" s="17"/>
      <c r="D51" s="18">
        <v>146.83</v>
      </c>
      <c r="F51" s="46" t="s">
        <v>35</v>
      </c>
      <c r="G51" s="33">
        <f>G50*(1+B18)</f>
        <v>0.503671200082958</v>
      </c>
      <c r="H51" s="47" t="s">
        <v>17</v>
      </c>
    </row>
    <row r="52" spans="1:8" ht="12.75">
      <c r="A52" s="16">
        <v>37667</v>
      </c>
      <c r="B52" s="17">
        <v>4</v>
      </c>
      <c r="C52" s="17"/>
      <c r="D52" s="18">
        <v>180.5</v>
      </c>
      <c r="F52" s="45"/>
      <c r="G52" s="43"/>
      <c r="H52" s="43"/>
    </row>
    <row r="53" spans="1:4" ht="12.75">
      <c r="A53" s="6"/>
      <c r="B53" s="6"/>
      <c r="C53" s="6"/>
      <c r="D53" s="7"/>
    </row>
    <row r="54" spans="1:4" ht="15.75">
      <c r="A54" s="39" t="s">
        <v>20</v>
      </c>
      <c r="B54" s="10"/>
      <c r="C54" s="10"/>
      <c r="D54" s="10"/>
    </row>
    <row r="55" spans="1:4" ht="15.75">
      <c r="A55" s="9" t="s">
        <v>1</v>
      </c>
      <c r="B55" s="11" t="s">
        <v>2</v>
      </c>
      <c r="C55" s="6"/>
      <c r="D55" s="11" t="s">
        <v>3</v>
      </c>
    </row>
    <row r="56" spans="1:4" ht="12.75">
      <c r="A56" s="16">
        <v>37661</v>
      </c>
      <c r="B56" s="17">
        <v>2</v>
      </c>
      <c r="C56" s="17"/>
      <c r="D56" s="18">
        <v>103.85</v>
      </c>
    </row>
    <row r="57" spans="1:4" ht="12.75">
      <c r="A57" s="16">
        <v>37662</v>
      </c>
      <c r="B57" s="17">
        <v>2</v>
      </c>
      <c r="C57" s="17"/>
      <c r="D57" s="18">
        <v>299.19</v>
      </c>
    </row>
    <row r="58" spans="1:5" ht="12.75">
      <c r="A58" s="16">
        <v>37663</v>
      </c>
      <c r="B58" s="17">
        <v>0</v>
      </c>
      <c r="C58" s="17"/>
      <c r="D58" s="18">
        <v>0</v>
      </c>
      <c r="E58" s="4"/>
    </row>
    <row r="59" spans="1:4" ht="12.75">
      <c r="A59" s="16">
        <v>37664</v>
      </c>
      <c r="B59" s="17">
        <v>1</v>
      </c>
      <c r="C59" s="17"/>
      <c r="D59" s="18">
        <v>29.95</v>
      </c>
    </row>
    <row r="60" spans="1:4" ht="12.75">
      <c r="A60" s="16">
        <v>37665</v>
      </c>
      <c r="B60" s="17">
        <v>0</v>
      </c>
      <c r="C60" s="17"/>
      <c r="D60" s="18">
        <v>0</v>
      </c>
    </row>
    <row r="61" spans="1:4" ht="12.75">
      <c r="A61" s="16">
        <v>37666</v>
      </c>
      <c r="B61" s="17">
        <v>1</v>
      </c>
      <c r="C61" s="17"/>
      <c r="D61" s="18">
        <v>29.99</v>
      </c>
    </row>
    <row r="62" spans="1:4" ht="12.75">
      <c r="A62" s="16">
        <v>37667</v>
      </c>
      <c r="B62" s="17">
        <v>2</v>
      </c>
      <c r="C62" s="17"/>
      <c r="D62" s="18">
        <v>253.86</v>
      </c>
    </row>
    <row r="63" spans="1:4" ht="12.75">
      <c r="A63" s="6"/>
      <c r="B63" s="6"/>
      <c r="C63" s="6"/>
      <c r="D63" s="6"/>
    </row>
    <row r="64" spans="1:4" ht="15.75">
      <c r="A64" s="39" t="s">
        <v>47</v>
      </c>
      <c r="B64" s="10"/>
      <c r="C64" s="10"/>
      <c r="D64" s="10"/>
    </row>
    <row r="65" spans="1:4" ht="15.75">
      <c r="A65" s="9" t="s">
        <v>1</v>
      </c>
      <c r="B65" s="11" t="s">
        <v>2</v>
      </c>
      <c r="C65" s="6"/>
      <c r="D65" s="11" t="s">
        <v>3</v>
      </c>
    </row>
    <row r="66" spans="1:4" ht="12.75">
      <c r="A66" s="16">
        <v>37661</v>
      </c>
      <c r="B66" s="17">
        <v>2</v>
      </c>
      <c r="C66" s="17"/>
      <c r="D66" s="18">
        <v>107.9</v>
      </c>
    </row>
    <row r="67" spans="1:4" ht="12.75">
      <c r="A67" s="16">
        <v>37662</v>
      </c>
      <c r="B67" s="17">
        <v>2</v>
      </c>
      <c r="C67" s="17"/>
      <c r="D67" s="18">
        <v>124.46</v>
      </c>
    </row>
    <row r="68" spans="1:4" ht="12.75">
      <c r="A68" s="16">
        <v>37663</v>
      </c>
      <c r="B68" s="17">
        <v>3</v>
      </c>
      <c r="C68" s="17"/>
      <c r="D68" s="18">
        <v>187.9</v>
      </c>
    </row>
    <row r="69" spans="1:4" ht="12.75">
      <c r="A69" s="16">
        <v>37664</v>
      </c>
      <c r="B69" s="17">
        <v>1</v>
      </c>
      <c r="C69" s="17"/>
      <c r="D69" s="18">
        <v>124.99</v>
      </c>
    </row>
    <row r="70" spans="1:4" ht="12.75">
      <c r="A70" s="16">
        <v>37665</v>
      </c>
      <c r="B70" s="17">
        <v>1</v>
      </c>
      <c r="C70" s="17"/>
      <c r="D70" s="18">
        <v>19.99</v>
      </c>
    </row>
    <row r="71" spans="1:4" ht="12.75">
      <c r="A71" s="16">
        <v>37666</v>
      </c>
      <c r="B71" s="17">
        <v>0</v>
      </c>
      <c r="C71" s="17"/>
      <c r="D71" s="18">
        <v>0</v>
      </c>
    </row>
    <row r="72" spans="1:4" ht="12.75">
      <c r="A72" s="16">
        <v>37667</v>
      </c>
      <c r="B72" s="17">
        <v>3</v>
      </c>
      <c r="C72" s="17"/>
      <c r="D72" s="18">
        <v>215.25</v>
      </c>
    </row>
  </sheetData>
  <printOptions/>
  <pageMargins left="0.75" right="0.75" top="1" bottom="1" header="0.5" footer="0.5"/>
  <pageSetup fitToHeight="1" fitToWidth="1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Marketing Experiments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Townsend</dc:creator>
  <cp:keywords/>
  <dc:description/>
  <cp:lastModifiedBy>CE</cp:lastModifiedBy>
  <cp:lastPrinted>2003-04-15T21:13:10Z</cp:lastPrinted>
  <dcterms:created xsi:type="dcterms:W3CDTF">2002-11-14T21:07:19Z</dcterms:created>
  <dcterms:modified xsi:type="dcterms:W3CDTF">2003-04-28T18:04:48Z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-787509150</vt:i4>
  </property>
  <property fmtid="{D5CDD505-2E9C-101B-9397-08002B2CF9AE}" pid="3" name="_EmailSubject">
    <vt:lpwstr/>
  </property>
  <property fmtid="{D5CDD505-2E9C-101B-9397-08002B2CF9AE}" pid="4" name="_AuthorEmail">
    <vt:lpwstr>publisher@marketingexperiments.com</vt:lpwstr>
  </property>
  <property fmtid="{D5CDD505-2E9C-101B-9397-08002B2CF9AE}" pid="5" name="_AuthorEmailDisplayName">
    <vt:lpwstr>Dr. Flint McGlaughlin</vt:lpwstr>
  </property>
  <property fmtid="{D5CDD505-2E9C-101B-9397-08002B2CF9AE}" pid="6" name="_PreviousAdHocReviewCycleID">
    <vt:i4>1117780054</vt:i4>
  </property>
</Properties>
</file>